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F:\CEDARS TRUSTEES\Budget\"/>
    </mc:Choice>
  </mc:AlternateContent>
  <xr:revisionPtr revIDLastSave="0" documentId="8_{2C9ED15D-38C3-4D52-BF01-6ACDD615FFAC}" xr6:coauthVersionLast="47" xr6:coauthVersionMax="47" xr10:uidLastSave="{00000000-0000-0000-0000-000000000000}"/>
  <bookViews>
    <workbookView xWindow="-98" yWindow="-98" windowWidth="28996" windowHeight="15675" activeTab="1" xr2:uid="{00000000-000D-0000-FFFF-FFFF00000000}"/>
  </bookViews>
  <sheets>
    <sheet name="2014-19" sheetId="1" r:id="rId1"/>
    <sheet name="2020-" sheetId="2" r:id="rId2"/>
  </sheets>
  <definedNames>
    <definedName name="_xlnm.Print_Area" localSheetId="0">'2014-19'!$A$2:$H$26</definedName>
    <definedName name="_xlnm.Print_Area" localSheetId="1">'2020-'!$A$2:$M$33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2" l="1"/>
  <c r="G10" i="2"/>
  <c r="F10" i="2"/>
  <c r="C10" i="2"/>
  <c r="D10" i="2"/>
  <c r="E10" i="2"/>
  <c r="H10" i="2"/>
  <c r="H24" i="2" s="1"/>
  <c r="I10" i="2"/>
  <c r="I24" i="2" s="1"/>
  <c r="J10" i="2"/>
  <c r="K10" i="2"/>
  <c r="L10" i="2"/>
  <c r="M10" i="2"/>
  <c r="C23" i="2"/>
  <c r="D23" i="2"/>
  <c r="E23" i="2"/>
  <c r="F23" i="2"/>
  <c r="H23" i="2"/>
  <c r="I23" i="2"/>
  <c r="J23" i="2"/>
  <c r="K23" i="2"/>
  <c r="L23" i="2"/>
  <c r="M23" i="2"/>
  <c r="F24" i="2" l="1"/>
  <c r="E24" i="2"/>
  <c r="D24" i="2"/>
  <c r="C24" i="2"/>
  <c r="M24" i="2"/>
  <c r="L24" i="2"/>
  <c r="K24" i="2"/>
  <c r="J24" i="2"/>
  <c r="G24" i="2"/>
  <c r="D23" i="1"/>
  <c r="E23" i="1"/>
  <c r="F23" i="1"/>
  <c r="G23" i="1"/>
  <c r="H23" i="1"/>
  <c r="D10" i="1"/>
  <c r="E10" i="1"/>
  <c r="F10" i="1"/>
  <c r="G10" i="1"/>
  <c r="H10" i="1"/>
  <c r="C10" i="1"/>
  <c r="C23" i="1"/>
  <c r="D24" i="1" l="1"/>
  <c r="E24" i="1"/>
  <c r="C24" i="1"/>
  <c r="C26" i="1" s="1"/>
  <c r="D26" i="1" s="1"/>
  <c r="E26" i="1" s="1"/>
  <c r="H24" i="1"/>
  <c r="G24" i="1"/>
  <c r="F24" i="1"/>
  <c r="F26" i="1" l="1"/>
  <c r="G26" i="1" s="1"/>
  <c r="H26" i="1" l="1"/>
  <c r="B26" i="2" s="1"/>
  <c r="C26" i="2" l="1"/>
  <c r="D26" i="2" s="1"/>
  <c r="E26" i="2" s="1"/>
  <c r="F26" i="2" s="1"/>
  <c r="H26" i="2" s="1"/>
  <c r="I26" i="2" s="1"/>
  <c r="J26" i="2" s="1"/>
  <c r="K26" i="2" s="1"/>
  <c r="L26" i="2" s="1"/>
  <c r="M26" i="2" s="1"/>
</calcChain>
</file>

<file path=xl/sharedStrings.xml><?xml version="1.0" encoding="utf-8"?>
<sst xmlns="http://schemas.openxmlformats.org/spreadsheetml/2006/main" count="45" uniqueCount="26">
  <si>
    <t>Receipts</t>
  </si>
  <si>
    <t>Assessments $375</t>
  </si>
  <si>
    <t>Interest</t>
  </si>
  <si>
    <t>Disbursements</t>
  </si>
  <si>
    <t>Common Ground Maintenance</t>
  </si>
  <si>
    <t>Snow Removal</t>
  </si>
  <si>
    <t>Road Maintenance</t>
  </si>
  <si>
    <t>Electrical (street lights)</t>
  </si>
  <si>
    <t>Postage</t>
  </si>
  <si>
    <t>Recording &amp; Release Fees</t>
  </si>
  <si>
    <t>C&amp;V Collection Fee</t>
  </si>
  <si>
    <t>Restricted Road Replacement Balance</t>
  </si>
  <si>
    <t>Total Receipts</t>
  </si>
  <si>
    <t>Total Disbursements</t>
  </si>
  <si>
    <t>Move to Restricted Road Fund</t>
  </si>
  <si>
    <t>Legal Services</t>
  </si>
  <si>
    <t>D&amp;O Insurance</t>
  </si>
  <si>
    <t>Proposed</t>
  </si>
  <si>
    <t>YTD</t>
  </si>
  <si>
    <t>Receits/ Disbursements</t>
  </si>
  <si>
    <t>Category</t>
  </si>
  <si>
    <t>Recording &amp; Releasing</t>
  </si>
  <si>
    <t>Cedars at Bent Creek                                                                                                   Subdivision Actuals</t>
  </si>
  <si>
    <t>Cedars at Bent Creek Subdivision Budget 2020 - 2029</t>
  </si>
  <si>
    <t>General Office Supplies</t>
  </si>
  <si>
    <t>39 Assessments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</si>
</sst>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;[Red]&quot;$&quot;#,##0.00"/>
    <numFmt numFmtId="168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>
      <alignment horizontal="center"/>
    </xf>
    <xf numFmtId="164" fontId="4" fillId="0" borderId="1" xfId="1" applyNumberFormat="1" applyFont="1" applyBorder="1"/>
    <xf numFmtId="164" fontId="4" fillId="2" borderId="1" xfId="1" applyNumberFormat="1" applyFont="1" applyFill="1" applyBorder="1"/>
    <xf numFmtId="164" fontId="0" fillId="0" borderId="1" xfId="1" applyNumberFormat="1" applyFont="1" applyBorder="1"/>
    <xf numFmtId="0" fontId="0" fillId="2" borderId="1" xfId="0" applyFill="1" applyBorder="1"/>
    <xf numFmtId="0" fontId="3" fillId="0" borderId="1" xfId="0" applyFont="1" applyBorder="1"/>
    <xf numFmtId="164" fontId="5" fillId="0" borderId="1" xfId="0" applyNumberFormat="1" applyFont="1" applyBorder="1"/>
    <xf numFmtId="164" fontId="5" fillId="2" borderId="1" xfId="0" applyNumberFormat="1" applyFont="1" applyFill="1" applyBorder="1"/>
    <xf numFmtId="164" fontId="0" fillId="2" borderId="1" xfId="1" applyNumberFormat="1" applyFont="1" applyFill="1" applyBorder="1"/>
    <xf numFmtId="164" fontId="6" fillId="0" borderId="1" xfId="1" applyNumberFormat="1" applyFont="1" applyBorder="1"/>
    <xf numFmtId="164" fontId="6" fillId="2" borderId="1" xfId="1" applyNumberFormat="1" applyFont="1" applyFill="1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164" fontId="2" fillId="0" borderId="1" xfId="1" applyNumberFormat="1" applyFont="1" applyBorder="1"/>
    <xf numFmtId="0" fontId="0" fillId="3" borderId="1" xfId="0" applyFill="1" applyBorder="1" applyAlignment="1">
      <alignment horizontal="center"/>
    </xf>
    <xf numFmtId="164" fontId="4" fillId="3" borderId="1" xfId="1" applyNumberFormat="1" applyFont="1" applyFill="1" applyBorder="1"/>
    <xf numFmtId="0" fontId="0" fillId="3" borderId="1" xfId="0" applyFill="1" applyBorder="1"/>
    <xf numFmtId="164" fontId="0" fillId="3" borderId="1" xfId="1" applyNumberFormat="1" applyFont="1" applyFill="1" applyBorder="1"/>
    <xf numFmtId="0" fontId="0" fillId="4" borderId="1" xfId="0" applyFill="1" applyBorder="1" applyAlignment="1">
      <alignment horizontal="center"/>
    </xf>
    <xf numFmtId="164" fontId="4" fillId="4" borderId="1" xfId="1" applyNumberFormat="1" applyFont="1" applyFill="1" applyBorder="1"/>
    <xf numFmtId="0" fontId="0" fillId="4" borderId="1" xfId="0" applyFill="1" applyBorder="1"/>
    <xf numFmtId="165" fontId="0" fillId="4" borderId="1" xfId="0" applyNumberFormat="1" applyFill="1" applyBorder="1"/>
    <xf numFmtId="165" fontId="0" fillId="4" borderId="1" xfId="1" applyNumberFormat="1" applyFont="1" applyFill="1" applyBorder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64" fontId="4" fillId="0" borderId="1" xfId="1" applyNumberFormat="1" applyFont="1" applyFill="1" applyBorder="1"/>
    <xf numFmtId="0" fontId="0" fillId="0" borderId="1" xfId="0" applyFill="1" applyBorder="1"/>
    <xf numFmtId="164" fontId="5" fillId="0" borderId="1" xfId="0" applyNumberFormat="1" applyFont="1" applyFill="1" applyBorder="1"/>
    <xf numFmtId="164" fontId="0" fillId="0" borderId="1" xfId="1" applyNumberFormat="1" applyFont="1" applyFill="1" applyBorder="1"/>
    <xf numFmtId="164" fontId="6" fillId="0" borderId="1" xfId="1" applyNumberFormat="1" applyFont="1" applyFill="1" applyBorder="1"/>
    <xf numFmtId="164" fontId="2" fillId="0" borderId="1" xfId="1" applyNumberFormat="1" applyFont="1" applyFill="1" applyBorder="1"/>
    <xf numFmtId="0" fontId="0" fillId="0" borderId="0" xfId="0" applyFill="1"/>
    <xf numFmtId="168" fontId="0" fillId="0" borderId="1" xfId="0" applyNumberFormat="1" applyFill="1" applyBorder="1"/>
    <xf numFmtId="168" fontId="0" fillId="0" borderId="1" xfId="1" applyNumberFormat="1" applyFont="1" applyFill="1" applyBorder="1"/>
    <xf numFmtId="168" fontId="0" fillId="2" borderId="1" xfId="1" applyNumberFormat="1" applyFont="1" applyFill="1" applyBorder="1"/>
    <xf numFmtId="168" fontId="0" fillId="2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26"/>
  <sheetViews>
    <sheetView view="pageLayout" topLeftCell="A4" zoomScaleNormal="100" workbookViewId="0">
      <selection activeCell="I24" sqref="I24"/>
    </sheetView>
  </sheetViews>
  <sheetFormatPr defaultRowHeight="14.25" x14ac:dyDescent="0.45"/>
  <cols>
    <col min="1" max="1" width="28.59765625" customWidth="1"/>
    <col min="2" max="2" width="26.73046875" customWidth="1"/>
    <col min="3" max="8" width="11.59765625" bestFit="1" customWidth="1"/>
  </cols>
  <sheetData>
    <row r="2" spans="1:8" ht="15" customHeight="1" x14ac:dyDescent="0.45">
      <c r="A2" s="28" t="s">
        <v>22</v>
      </c>
      <c r="B2" s="29"/>
      <c r="C2" s="29"/>
      <c r="D2" s="29"/>
      <c r="E2" s="29"/>
      <c r="F2" s="29"/>
      <c r="G2" s="29"/>
      <c r="H2" s="29"/>
    </row>
    <row r="3" spans="1:8" x14ac:dyDescent="0.45">
      <c r="A3" s="30"/>
      <c r="B3" s="31"/>
      <c r="C3" s="31"/>
      <c r="D3" s="31"/>
      <c r="E3" s="31"/>
      <c r="F3" s="31"/>
      <c r="G3" s="31"/>
      <c r="H3" s="31"/>
    </row>
    <row r="4" spans="1:8" ht="45" customHeight="1" x14ac:dyDescent="0.45">
      <c r="A4" s="32"/>
      <c r="B4" s="33"/>
      <c r="C4" s="33"/>
      <c r="D4" s="33"/>
      <c r="E4" s="33"/>
      <c r="F4" s="33"/>
      <c r="G4" s="33"/>
      <c r="H4" s="33"/>
    </row>
    <row r="5" spans="1:8" x14ac:dyDescent="0.45">
      <c r="A5" s="3" t="s">
        <v>19</v>
      </c>
      <c r="B5" s="3" t="s">
        <v>20</v>
      </c>
      <c r="C5" s="4"/>
      <c r="D5" s="4"/>
      <c r="E5" s="4"/>
      <c r="F5" s="4"/>
      <c r="G5" s="4"/>
      <c r="H5" s="3"/>
    </row>
    <row r="6" spans="1:8" s="1" customFormat="1" x14ac:dyDescent="0.45">
      <c r="A6" s="3"/>
      <c r="B6" s="3"/>
      <c r="C6" s="3">
        <v>2014</v>
      </c>
      <c r="D6" s="3">
        <v>2015</v>
      </c>
      <c r="E6" s="3">
        <v>2016</v>
      </c>
      <c r="F6" s="3">
        <v>2017</v>
      </c>
      <c r="G6" s="3">
        <v>2018</v>
      </c>
      <c r="H6" s="3">
        <v>2019</v>
      </c>
    </row>
    <row r="7" spans="1:8" x14ac:dyDescent="0.45">
      <c r="A7" s="4" t="s">
        <v>0</v>
      </c>
      <c r="B7" s="4" t="s">
        <v>1</v>
      </c>
      <c r="C7" s="6">
        <v>15145.45</v>
      </c>
      <c r="D7" s="6">
        <v>13125</v>
      </c>
      <c r="E7" s="6">
        <v>16678.14</v>
      </c>
      <c r="F7" s="6">
        <v>16076.71</v>
      </c>
      <c r="G7" s="6">
        <v>14496.91</v>
      </c>
      <c r="H7" s="6">
        <v>18628.09</v>
      </c>
    </row>
    <row r="8" spans="1:8" x14ac:dyDescent="0.45">
      <c r="A8" s="4"/>
      <c r="B8" s="4" t="s">
        <v>2</v>
      </c>
      <c r="C8" s="8">
        <v>47.77</v>
      </c>
      <c r="D8" s="8">
        <v>3.5</v>
      </c>
      <c r="E8" s="8">
        <v>228.67</v>
      </c>
      <c r="F8" s="8">
        <v>378.48</v>
      </c>
      <c r="G8" s="8">
        <v>67.81</v>
      </c>
      <c r="H8" s="8">
        <v>666.69</v>
      </c>
    </row>
    <row r="9" spans="1:8" x14ac:dyDescent="0.45">
      <c r="A9" s="4"/>
      <c r="B9" s="4" t="s">
        <v>21</v>
      </c>
      <c r="C9" s="8"/>
      <c r="D9" s="8"/>
      <c r="E9" s="8"/>
      <c r="F9" s="8"/>
      <c r="G9" s="8"/>
      <c r="H9" s="8">
        <v>55</v>
      </c>
    </row>
    <row r="10" spans="1:8" s="2" customFormat="1" x14ac:dyDescent="0.45">
      <c r="A10" s="10" t="s">
        <v>12</v>
      </c>
      <c r="B10" s="10"/>
      <c r="C10" s="11">
        <f>SUM(C7:C9)</f>
        <v>15193.220000000001</v>
      </c>
      <c r="D10" s="11">
        <f t="shared" ref="D10:H10" si="0">SUM(D7:D9)</f>
        <v>13128.5</v>
      </c>
      <c r="E10" s="11">
        <f t="shared" si="0"/>
        <v>16906.809999999998</v>
      </c>
      <c r="F10" s="11">
        <f t="shared" si="0"/>
        <v>16455.189999999999</v>
      </c>
      <c r="G10" s="11">
        <f t="shared" si="0"/>
        <v>14564.72</v>
      </c>
      <c r="H10" s="11">
        <f t="shared" si="0"/>
        <v>19349.78</v>
      </c>
    </row>
    <row r="11" spans="1:8" x14ac:dyDescent="0.45">
      <c r="A11" s="4"/>
      <c r="B11" s="4"/>
      <c r="C11" s="8"/>
      <c r="D11" s="8"/>
      <c r="E11" s="8"/>
      <c r="F11" s="8"/>
      <c r="G11" s="8"/>
      <c r="H11" s="8"/>
    </row>
    <row r="12" spans="1:8" x14ac:dyDescent="0.45">
      <c r="A12" s="4" t="s">
        <v>3</v>
      </c>
      <c r="B12" s="4" t="s">
        <v>4</v>
      </c>
      <c r="C12" s="8">
        <v>964.41</v>
      </c>
      <c r="D12" s="8">
        <v>1754.78</v>
      </c>
      <c r="E12" s="8">
        <v>1146.5</v>
      </c>
      <c r="F12" s="8">
        <v>1726.32</v>
      </c>
      <c r="G12" s="8">
        <v>1936.25</v>
      </c>
      <c r="H12" s="8">
        <v>2400</v>
      </c>
    </row>
    <row r="13" spans="1:8" x14ac:dyDescent="0.45">
      <c r="A13" s="4"/>
      <c r="B13" s="4" t="s">
        <v>5</v>
      </c>
      <c r="C13" s="8">
        <v>1807.06</v>
      </c>
      <c r="D13" s="8">
        <v>1083</v>
      </c>
      <c r="E13" s="8"/>
      <c r="F13" s="8">
        <v>570.24</v>
      </c>
      <c r="G13" s="8">
        <v>485.12</v>
      </c>
      <c r="H13" s="8">
        <v>1030</v>
      </c>
    </row>
    <row r="14" spans="1:8" x14ac:dyDescent="0.45">
      <c r="A14" s="4"/>
      <c r="B14" s="4" t="s">
        <v>6</v>
      </c>
      <c r="C14" s="8">
        <v>3625</v>
      </c>
      <c r="D14" s="8">
        <v>3154</v>
      </c>
      <c r="E14" s="8">
        <v>468.85</v>
      </c>
      <c r="F14" s="8">
        <v>5800</v>
      </c>
      <c r="G14" s="8">
        <v>5500</v>
      </c>
      <c r="H14" s="8"/>
    </row>
    <row r="15" spans="1:8" x14ac:dyDescent="0.45">
      <c r="A15" s="4"/>
      <c r="B15" s="4" t="s">
        <v>7</v>
      </c>
      <c r="C15" s="8">
        <v>1403.3</v>
      </c>
      <c r="D15" s="8">
        <v>1445.86</v>
      </c>
      <c r="E15" s="8">
        <v>1470.32</v>
      </c>
      <c r="F15" s="8">
        <v>1498.76</v>
      </c>
      <c r="G15" s="8">
        <v>1494.98</v>
      </c>
      <c r="H15" s="8">
        <v>1462.96</v>
      </c>
    </row>
    <row r="16" spans="1:8" x14ac:dyDescent="0.45">
      <c r="A16" s="4"/>
      <c r="B16" s="4" t="s">
        <v>8</v>
      </c>
      <c r="C16" s="8">
        <v>17.48</v>
      </c>
      <c r="D16" s="8">
        <v>21.07</v>
      </c>
      <c r="E16" s="8">
        <v>42.24</v>
      </c>
      <c r="F16" s="8"/>
      <c r="G16" s="8">
        <v>21.07</v>
      </c>
      <c r="H16" s="8">
        <v>21.5</v>
      </c>
    </row>
    <row r="17" spans="1:8" x14ac:dyDescent="0.45">
      <c r="A17" s="4"/>
      <c r="B17" s="4" t="s">
        <v>9</v>
      </c>
      <c r="C17" s="8">
        <v>27</v>
      </c>
      <c r="D17" s="8">
        <v>27</v>
      </c>
      <c r="E17" s="8">
        <v>54</v>
      </c>
      <c r="F17" s="8"/>
      <c r="G17" s="8">
        <v>27</v>
      </c>
      <c r="H17" s="8">
        <v>216</v>
      </c>
    </row>
    <row r="18" spans="1:8" x14ac:dyDescent="0.45">
      <c r="A18" s="4"/>
      <c r="B18" s="4" t="s">
        <v>10</v>
      </c>
      <c r="C18" s="8">
        <v>607.73</v>
      </c>
      <c r="D18" s="8">
        <v>525.14</v>
      </c>
      <c r="E18" s="8">
        <v>684.15</v>
      </c>
      <c r="F18" s="8">
        <v>658.19</v>
      </c>
      <c r="G18" s="8">
        <v>582.58000000000004</v>
      </c>
      <c r="H18" s="8">
        <v>771.79</v>
      </c>
    </row>
    <row r="19" spans="1:8" x14ac:dyDescent="0.45">
      <c r="A19" s="4"/>
      <c r="B19" s="4" t="s">
        <v>15</v>
      </c>
      <c r="C19" s="8"/>
      <c r="D19" s="8"/>
      <c r="E19" s="8">
        <v>250</v>
      </c>
      <c r="F19" s="8"/>
      <c r="G19" s="8"/>
      <c r="H19" s="8">
        <v>368</v>
      </c>
    </row>
    <row r="20" spans="1:8" x14ac:dyDescent="0.45">
      <c r="A20" s="4"/>
      <c r="B20" s="4" t="s">
        <v>16</v>
      </c>
      <c r="C20" s="8"/>
      <c r="D20" s="8"/>
      <c r="E20" s="8"/>
      <c r="F20" s="8"/>
      <c r="G20" s="8"/>
      <c r="H20" s="8">
        <v>875</v>
      </c>
    </row>
    <row r="21" spans="1:8" x14ac:dyDescent="0.45">
      <c r="A21" s="4"/>
      <c r="B21" s="4"/>
      <c r="C21" s="8"/>
      <c r="D21" s="8"/>
      <c r="E21" s="8"/>
      <c r="F21" s="8"/>
      <c r="G21" s="8"/>
      <c r="H21" s="8"/>
    </row>
    <row r="22" spans="1:8" x14ac:dyDescent="0.45">
      <c r="A22" s="4"/>
      <c r="B22" s="4"/>
      <c r="C22" s="8"/>
      <c r="D22" s="8"/>
      <c r="E22" s="8"/>
      <c r="F22" s="8"/>
      <c r="G22" s="8"/>
      <c r="H22" s="8"/>
    </row>
    <row r="23" spans="1:8" x14ac:dyDescent="0.45">
      <c r="A23" s="4" t="s">
        <v>13</v>
      </c>
      <c r="B23" s="4"/>
      <c r="C23" s="14">
        <f>SUM(C12:C22)</f>
        <v>8451.98</v>
      </c>
      <c r="D23" s="14">
        <f t="shared" ref="D23:H23" si="1">SUM(D12:D22)</f>
        <v>8010.8499999999995</v>
      </c>
      <c r="E23" s="14">
        <f t="shared" si="1"/>
        <v>4116.0599999999995</v>
      </c>
      <c r="F23" s="14">
        <f t="shared" si="1"/>
        <v>10253.51</v>
      </c>
      <c r="G23" s="14">
        <f t="shared" si="1"/>
        <v>10047</v>
      </c>
      <c r="H23" s="14">
        <f t="shared" si="1"/>
        <v>7145.25</v>
      </c>
    </row>
    <row r="24" spans="1:8" x14ac:dyDescent="0.45">
      <c r="A24" s="4" t="s">
        <v>14</v>
      </c>
      <c r="B24" s="4"/>
      <c r="C24" s="8">
        <f>C10-C23</f>
        <v>6741.2400000000016</v>
      </c>
      <c r="D24" s="8">
        <f t="shared" ref="D24:H24" si="2">D10-D23</f>
        <v>5117.6500000000005</v>
      </c>
      <c r="E24" s="8">
        <f t="shared" si="2"/>
        <v>12790.749999999998</v>
      </c>
      <c r="F24" s="8">
        <f t="shared" si="2"/>
        <v>6201.6799999999985</v>
      </c>
      <c r="G24" s="8">
        <f t="shared" si="2"/>
        <v>4517.7199999999993</v>
      </c>
      <c r="H24" s="8">
        <f t="shared" si="2"/>
        <v>12204.529999999999</v>
      </c>
    </row>
    <row r="25" spans="1:8" x14ac:dyDescent="0.45">
      <c r="A25" s="4"/>
      <c r="B25" s="4"/>
      <c r="C25" s="8"/>
      <c r="D25" s="8"/>
      <c r="E25" s="8"/>
      <c r="F25" s="8"/>
      <c r="G25" s="8"/>
      <c r="H25" s="8"/>
    </row>
    <row r="26" spans="1:8" ht="28.5" x14ac:dyDescent="0.45">
      <c r="A26" s="16" t="s">
        <v>11</v>
      </c>
      <c r="B26" s="17">
        <v>31702.74</v>
      </c>
      <c r="C26" s="18">
        <f>B26+C24</f>
        <v>38443.980000000003</v>
      </c>
      <c r="D26" s="18">
        <f t="shared" ref="D26:G26" si="3">C26+D24</f>
        <v>43561.630000000005</v>
      </c>
      <c r="E26" s="18">
        <f t="shared" si="3"/>
        <v>56352.380000000005</v>
      </c>
      <c r="F26" s="18">
        <f t="shared" si="3"/>
        <v>62554.060000000005</v>
      </c>
      <c r="G26" s="18">
        <f t="shared" si="3"/>
        <v>67071.78</v>
      </c>
      <c r="H26" s="18">
        <f t="shared" ref="H26" si="4">G26+H24</f>
        <v>79276.31</v>
      </c>
    </row>
  </sheetData>
  <mergeCells count="1">
    <mergeCell ref="A2:H4"/>
  </mergeCells>
  <pageMargins left="0.7" right="0.7" top="0.75" bottom="0.75" header="0.3" footer="0.3"/>
  <pageSetup paperSize="5" orientation="landscape" r:id="rId1"/>
  <headerFooter>
    <oddFooter>&amp;RFebruary 29, 2020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26"/>
  <sheetViews>
    <sheetView tabSelected="1" view="pageLayout" topLeftCell="A4" zoomScaleNormal="100" workbookViewId="0">
      <selection activeCell="H9" sqref="H9"/>
    </sheetView>
  </sheetViews>
  <sheetFormatPr defaultRowHeight="14.25" x14ac:dyDescent="0.45"/>
  <cols>
    <col min="1" max="1" width="28.59765625" customWidth="1"/>
    <col min="2" max="2" width="30.265625" customWidth="1"/>
    <col min="3" max="3" width="11.59765625" bestFit="1" customWidth="1"/>
    <col min="4" max="4" width="11.59765625" customWidth="1"/>
    <col min="5" max="5" width="11.796875" style="43" customWidth="1"/>
    <col min="6" max="6" width="12.06640625" style="43" customWidth="1"/>
    <col min="7" max="8" width="11.59765625" style="43" customWidth="1"/>
    <col min="9" max="12" width="11.59765625" customWidth="1"/>
    <col min="13" max="13" width="11.73046875" customWidth="1"/>
  </cols>
  <sheetData>
    <row r="2" spans="1:13" x14ac:dyDescent="0.45">
      <c r="A2" s="34" t="s">
        <v>23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3" x14ac:dyDescent="0.4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spans="1:13" ht="45" customHeight="1" x14ac:dyDescent="0.4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</row>
    <row r="5" spans="1:13" x14ac:dyDescent="0.45">
      <c r="A5" s="3" t="s">
        <v>19</v>
      </c>
      <c r="B5" s="3" t="s">
        <v>20</v>
      </c>
      <c r="C5" s="23"/>
      <c r="D5" s="36"/>
      <c r="E5" s="36"/>
      <c r="F5" s="36"/>
      <c r="G5" s="5" t="s">
        <v>17</v>
      </c>
      <c r="H5" s="36" t="s">
        <v>18</v>
      </c>
      <c r="I5" s="19"/>
      <c r="J5" s="19"/>
      <c r="K5" s="19"/>
      <c r="L5" s="19"/>
      <c r="M5" s="19"/>
    </row>
    <row r="6" spans="1:13" s="1" customFormat="1" x14ac:dyDescent="0.45">
      <c r="A6" s="3"/>
      <c r="B6" s="3"/>
      <c r="C6" s="23">
        <v>2020</v>
      </c>
      <c r="D6" s="36">
        <v>2021</v>
      </c>
      <c r="E6" s="36">
        <v>2022</v>
      </c>
      <c r="F6" s="36">
        <v>2023</v>
      </c>
      <c r="G6" s="5">
        <v>2024</v>
      </c>
      <c r="H6" s="36">
        <v>2024</v>
      </c>
      <c r="I6" s="19">
        <v>2025</v>
      </c>
      <c r="J6" s="19">
        <v>2026</v>
      </c>
      <c r="K6" s="19">
        <v>2027</v>
      </c>
      <c r="L6" s="19">
        <v>2028</v>
      </c>
      <c r="M6" s="19">
        <v>2029</v>
      </c>
    </row>
    <row r="7" spans="1:13" x14ac:dyDescent="0.45">
      <c r="A7" s="4" t="s">
        <v>0</v>
      </c>
      <c r="B7" s="4" t="s">
        <v>25</v>
      </c>
      <c r="C7" s="24">
        <v>16198.76</v>
      </c>
      <c r="D7" s="37">
        <v>16285.49</v>
      </c>
      <c r="E7" s="37">
        <v>20023.84</v>
      </c>
      <c r="F7" s="37">
        <v>15163.5</v>
      </c>
      <c r="G7" s="7">
        <v>15600</v>
      </c>
      <c r="H7" s="37"/>
      <c r="I7" s="20"/>
      <c r="J7" s="20"/>
      <c r="K7" s="20"/>
      <c r="L7" s="20"/>
      <c r="M7" s="21"/>
    </row>
    <row r="8" spans="1:13" x14ac:dyDescent="0.45">
      <c r="A8" s="4"/>
      <c r="B8" s="4" t="s">
        <v>2</v>
      </c>
      <c r="C8" s="26">
        <v>161.27000000000001</v>
      </c>
      <c r="D8" s="44">
        <v>59.96</v>
      </c>
      <c r="E8" s="44">
        <v>3685.64</v>
      </c>
      <c r="F8" s="44">
        <v>326.33999999999997</v>
      </c>
      <c r="G8" s="47">
        <v>0</v>
      </c>
      <c r="H8" s="44"/>
      <c r="I8" s="21"/>
      <c r="J8" s="21"/>
      <c r="K8" s="21"/>
      <c r="L8" s="21"/>
      <c r="M8" s="21"/>
    </row>
    <row r="9" spans="1:13" x14ac:dyDescent="0.45">
      <c r="A9" s="4"/>
      <c r="B9" s="4" t="s">
        <v>21</v>
      </c>
      <c r="C9" s="26">
        <v>110</v>
      </c>
      <c r="D9" s="44">
        <v>110</v>
      </c>
      <c r="E9" s="44">
        <v>330</v>
      </c>
      <c r="F9" s="44">
        <v>110</v>
      </c>
      <c r="G9" s="47">
        <v>0</v>
      </c>
      <c r="H9" s="44"/>
      <c r="I9" s="21"/>
      <c r="J9" s="21"/>
      <c r="K9" s="21"/>
      <c r="L9" s="21"/>
      <c r="M9" s="21"/>
    </row>
    <row r="10" spans="1:13" s="2" customFormat="1" x14ac:dyDescent="0.45">
      <c r="A10" s="10" t="s">
        <v>12</v>
      </c>
      <c r="B10" s="10"/>
      <c r="C10" s="12">
        <f t="shared" ref="C10:M10" si="0">SUM(C7:C9)</f>
        <v>16470.03</v>
      </c>
      <c r="D10" s="39">
        <f t="shared" si="0"/>
        <v>16455.449999999997</v>
      </c>
      <c r="E10" s="39">
        <f t="shared" si="0"/>
        <v>24039.48</v>
      </c>
      <c r="F10" s="39">
        <f>SUM(F7:F9)</f>
        <v>15599.84</v>
      </c>
      <c r="G10" s="12">
        <f>SUM(G7:G9)</f>
        <v>15600</v>
      </c>
      <c r="H10" s="39">
        <f t="shared" si="0"/>
        <v>0</v>
      </c>
      <c r="I10" s="12">
        <f t="shared" si="0"/>
        <v>0</v>
      </c>
      <c r="J10" s="12">
        <f t="shared" si="0"/>
        <v>0</v>
      </c>
      <c r="K10" s="12">
        <f t="shared" si="0"/>
        <v>0</v>
      </c>
      <c r="L10" s="12">
        <f t="shared" si="0"/>
        <v>0</v>
      </c>
      <c r="M10" s="12">
        <f t="shared" si="0"/>
        <v>0</v>
      </c>
    </row>
    <row r="11" spans="1:13" x14ac:dyDescent="0.45">
      <c r="A11" s="4"/>
      <c r="B11" s="4"/>
      <c r="C11" s="25"/>
      <c r="D11" s="38"/>
      <c r="E11" s="38"/>
      <c r="F11" s="38"/>
      <c r="G11" s="9"/>
      <c r="H11" s="38"/>
      <c r="I11" s="21"/>
      <c r="J11" s="21"/>
      <c r="K11" s="21"/>
      <c r="L11" s="21"/>
      <c r="M11" s="21"/>
    </row>
    <row r="12" spans="1:13" x14ac:dyDescent="0.45">
      <c r="A12" s="4" t="s">
        <v>3</v>
      </c>
      <c r="B12" s="4" t="s">
        <v>4</v>
      </c>
      <c r="C12" s="27">
        <v>2100</v>
      </c>
      <c r="D12" s="45">
        <v>3000</v>
      </c>
      <c r="E12" s="45">
        <v>1750</v>
      </c>
      <c r="F12" s="45">
        <v>1750</v>
      </c>
      <c r="G12" s="46">
        <v>2500</v>
      </c>
      <c r="H12" s="45"/>
      <c r="I12" s="22"/>
      <c r="J12" s="22"/>
      <c r="K12" s="22"/>
      <c r="L12" s="22"/>
      <c r="M12" s="21"/>
    </row>
    <row r="13" spans="1:13" x14ac:dyDescent="0.45">
      <c r="A13" s="4"/>
      <c r="B13" s="4" t="s">
        <v>5</v>
      </c>
      <c r="C13" s="27">
        <v>590</v>
      </c>
      <c r="D13" s="45">
        <v>930</v>
      </c>
      <c r="E13" s="45">
        <v>3075</v>
      </c>
      <c r="F13" s="45">
        <v>685</v>
      </c>
      <c r="G13" s="46">
        <v>1000</v>
      </c>
      <c r="H13" s="45"/>
      <c r="I13" s="22"/>
      <c r="J13" s="22"/>
      <c r="K13" s="22"/>
      <c r="L13" s="22"/>
      <c r="M13" s="21"/>
    </row>
    <row r="14" spans="1:13" x14ac:dyDescent="0.45">
      <c r="A14" s="4"/>
      <c r="B14" s="4" t="s">
        <v>6</v>
      </c>
      <c r="C14" s="27">
        <v>5796</v>
      </c>
      <c r="D14" s="45"/>
      <c r="E14" s="45"/>
      <c r="F14" s="45">
        <v>32655</v>
      </c>
      <c r="G14" s="46">
        <v>10000</v>
      </c>
      <c r="H14" s="45"/>
      <c r="I14" s="22"/>
      <c r="J14" s="22"/>
      <c r="K14" s="22"/>
      <c r="L14" s="22"/>
      <c r="M14" s="21"/>
    </row>
    <row r="15" spans="1:13" x14ac:dyDescent="0.45">
      <c r="A15" s="4"/>
      <c r="B15" s="4" t="s">
        <v>7</v>
      </c>
      <c r="C15" s="27">
        <v>1456.51</v>
      </c>
      <c r="D15" s="45">
        <v>1341.45</v>
      </c>
      <c r="E15" s="45">
        <v>1687.86</v>
      </c>
      <c r="F15" s="45">
        <v>1465.89</v>
      </c>
      <c r="G15" s="46">
        <v>1500</v>
      </c>
      <c r="H15" s="45"/>
      <c r="I15" s="22"/>
      <c r="J15" s="22"/>
      <c r="K15" s="22"/>
      <c r="L15" s="22"/>
      <c r="M15" s="21"/>
    </row>
    <row r="16" spans="1:13" x14ac:dyDescent="0.45">
      <c r="A16" s="4"/>
      <c r="B16" s="4" t="s">
        <v>8</v>
      </c>
      <c r="C16" s="26">
        <v>23.65</v>
      </c>
      <c r="D16" s="44">
        <v>39.299999999999997</v>
      </c>
      <c r="E16" s="44">
        <v>32.479999999999997</v>
      </c>
      <c r="F16" s="44">
        <v>24</v>
      </c>
      <c r="G16" s="47">
        <v>50</v>
      </c>
      <c r="H16" s="44"/>
      <c r="I16" s="21"/>
      <c r="J16" s="21"/>
      <c r="K16" s="21"/>
      <c r="L16" s="21"/>
      <c r="M16" s="21"/>
    </row>
    <row r="17" spans="1:13" x14ac:dyDescent="0.45">
      <c r="A17" s="4"/>
      <c r="B17" s="4" t="s">
        <v>9</v>
      </c>
      <c r="C17" s="26">
        <v>135</v>
      </c>
      <c r="D17" s="44">
        <v>162</v>
      </c>
      <c r="E17" s="44">
        <v>216</v>
      </c>
      <c r="F17" s="44">
        <v>27</v>
      </c>
      <c r="G17" s="47">
        <v>100</v>
      </c>
      <c r="H17" s="44"/>
      <c r="I17" s="21"/>
      <c r="J17" s="21"/>
      <c r="K17" s="21"/>
      <c r="L17" s="21"/>
      <c r="M17" s="21"/>
    </row>
    <row r="18" spans="1:13" x14ac:dyDescent="0.45">
      <c r="A18" s="4"/>
      <c r="B18" s="4" t="s">
        <v>10</v>
      </c>
      <c r="C18" s="27">
        <v>654.4</v>
      </c>
      <c r="D18" s="45">
        <v>653.79999999999995</v>
      </c>
      <c r="E18" s="45">
        <v>948.38</v>
      </c>
      <c r="F18" s="45">
        <v>619.59</v>
      </c>
      <c r="G18" s="46">
        <v>625</v>
      </c>
      <c r="H18" s="45"/>
      <c r="I18" s="22"/>
      <c r="J18" s="22"/>
      <c r="K18" s="22"/>
      <c r="L18" s="22"/>
      <c r="M18" s="21"/>
    </row>
    <row r="19" spans="1:13" x14ac:dyDescent="0.45">
      <c r="A19" s="4"/>
      <c r="B19" s="4" t="s">
        <v>15</v>
      </c>
      <c r="C19" s="27"/>
      <c r="D19" s="45"/>
      <c r="E19" s="45"/>
      <c r="F19" s="45"/>
      <c r="G19" s="46"/>
      <c r="H19" s="45"/>
      <c r="I19" s="22"/>
      <c r="J19" s="22"/>
      <c r="K19" s="22"/>
      <c r="L19" s="22"/>
      <c r="M19" s="21"/>
    </row>
    <row r="20" spans="1:13" x14ac:dyDescent="0.45">
      <c r="A20" s="4"/>
      <c r="B20" s="4" t="s">
        <v>16</v>
      </c>
      <c r="C20" s="27">
        <v>948</v>
      </c>
      <c r="D20" s="45">
        <v>984</v>
      </c>
      <c r="E20" s="45">
        <v>1020</v>
      </c>
      <c r="F20" s="45">
        <v>1056</v>
      </c>
      <c r="G20" s="46">
        <v>1200</v>
      </c>
      <c r="H20" s="45"/>
      <c r="I20" s="22"/>
      <c r="J20" s="22"/>
      <c r="K20" s="22"/>
      <c r="L20" s="22"/>
      <c r="M20" s="21"/>
    </row>
    <row r="21" spans="1:13" x14ac:dyDescent="0.45">
      <c r="A21" s="4"/>
      <c r="B21" s="4" t="s">
        <v>24</v>
      </c>
      <c r="C21" s="26"/>
      <c r="D21" s="44">
        <v>9</v>
      </c>
      <c r="E21" s="44"/>
      <c r="F21" s="44"/>
      <c r="G21" s="47"/>
      <c r="H21" s="44"/>
      <c r="I21" s="21"/>
      <c r="J21" s="21"/>
      <c r="K21" s="21"/>
      <c r="L21" s="21"/>
      <c r="M21" s="21"/>
    </row>
    <row r="22" spans="1:13" x14ac:dyDescent="0.45">
      <c r="A22" s="4"/>
      <c r="B22" s="4"/>
      <c r="C22" s="26"/>
      <c r="D22" s="38"/>
      <c r="E22" s="38"/>
      <c r="F22" s="38"/>
      <c r="G22" s="47"/>
      <c r="H22" s="38"/>
      <c r="I22" s="21"/>
      <c r="J22" s="21"/>
      <c r="K22" s="21"/>
      <c r="L22" s="21"/>
      <c r="M22" s="21"/>
    </row>
    <row r="23" spans="1:13" x14ac:dyDescent="0.45">
      <c r="A23" s="4" t="s">
        <v>13</v>
      </c>
      <c r="B23" s="4"/>
      <c r="C23" s="41">
        <f t="shared" ref="C23:M23" si="1">SUM(C12:C22)</f>
        <v>11703.56</v>
      </c>
      <c r="D23" s="41">
        <f t="shared" si="1"/>
        <v>7119.55</v>
      </c>
      <c r="E23" s="41">
        <f t="shared" si="1"/>
        <v>8729.7199999999993</v>
      </c>
      <c r="F23" s="41">
        <f t="shared" si="1"/>
        <v>38282.479999999996</v>
      </c>
      <c r="G23" s="15">
        <f>SUM(G12:G22)</f>
        <v>16975</v>
      </c>
      <c r="H23" s="41">
        <f t="shared" si="1"/>
        <v>0</v>
      </c>
      <c r="I23" s="15">
        <f t="shared" si="1"/>
        <v>0</v>
      </c>
      <c r="J23" s="15">
        <f t="shared" si="1"/>
        <v>0</v>
      </c>
      <c r="K23" s="15">
        <f t="shared" si="1"/>
        <v>0</v>
      </c>
      <c r="L23" s="15">
        <f t="shared" si="1"/>
        <v>0</v>
      </c>
      <c r="M23" s="15">
        <f t="shared" si="1"/>
        <v>0</v>
      </c>
    </row>
    <row r="24" spans="1:13" x14ac:dyDescent="0.45">
      <c r="A24" s="4" t="s">
        <v>14</v>
      </c>
      <c r="B24" s="4"/>
      <c r="C24" s="40">
        <f t="shared" ref="C24:M24" si="2">C10-C23</f>
        <v>4766.4699999999993</v>
      </c>
      <c r="D24" s="40">
        <f t="shared" si="2"/>
        <v>9335.8999999999978</v>
      </c>
      <c r="E24" s="40">
        <f t="shared" si="2"/>
        <v>15309.76</v>
      </c>
      <c r="F24" s="40">
        <f t="shared" si="2"/>
        <v>-22682.639999999996</v>
      </c>
      <c r="G24" s="13">
        <f>G10-G23</f>
        <v>-1375</v>
      </c>
      <c r="H24" s="40">
        <f t="shared" si="2"/>
        <v>0</v>
      </c>
      <c r="I24" s="13">
        <f t="shared" si="2"/>
        <v>0</v>
      </c>
      <c r="J24" s="13">
        <f t="shared" si="2"/>
        <v>0</v>
      </c>
      <c r="K24" s="13">
        <f t="shared" si="2"/>
        <v>0</v>
      </c>
      <c r="L24" s="13">
        <f t="shared" si="2"/>
        <v>0</v>
      </c>
      <c r="M24" s="13">
        <f t="shared" si="2"/>
        <v>0</v>
      </c>
    </row>
    <row r="25" spans="1:13" x14ac:dyDescent="0.45">
      <c r="A25" s="4"/>
      <c r="B25" s="4"/>
      <c r="C25" s="25"/>
      <c r="D25" s="38"/>
      <c r="E25" s="38"/>
      <c r="F25" s="38"/>
      <c r="G25" s="9"/>
      <c r="H25" s="38"/>
      <c r="I25" s="21"/>
      <c r="J25" s="21"/>
      <c r="K25" s="21"/>
      <c r="L25" s="21"/>
      <c r="M25" s="21"/>
    </row>
    <row r="26" spans="1:13" ht="28.5" x14ac:dyDescent="0.45">
      <c r="A26" s="16" t="s">
        <v>11</v>
      </c>
      <c r="B26" s="18">
        <f>'2014-19'!H26</f>
        <v>79276.31</v>
      </c>
      <c r="C26" s="18">
        <f>B26+C24</f>
        <v>84042.78</v>
      </c>
      <c r="D26" s="42">
        <f t="shared" ref="D26:M26" si="3">C26+D24</f>
        <v>93378.68</v>
      </c>
      <c r="E26" s="42">
        <f t="shared" si="3"/>
        <v>108688.43999999999</v>
      </c>
      <c r="F26" s="42">
        <f t="shared" si="3"/>
        <v>86005.799999999988</v>
      </c>
      <c r="G26" s="18"/>
      <c r="H26" s="42">
        <f>F26+H24</f>
        <v>86005.799999999988</v>
      </c>
      <c r="I26" s="18">
        <f t="shared" si="3"/>
        <v>86005.799999999988</v>
      </c>
      <c r="J26" s="18">
        <f t="shared" si="3"/>
        <v>86005.799999999988</v>
      </c>
      <c r="K26" s="18">
        <f t="shared" si="3"/>
        <v>86005.799999999988</v>
      </c>
      <c r="L26" s="18">
        <f t="shared" si="3"/>
        <v>86005.799999999988</v>
      </c>
      <c r="M26" s="18">
        <f t="shared" si="3"/>
        <v>86005.799999999988</v>
      </c>
    </row>
  </sheetData>
  <mergeCells count="1">
    <mergeCell ref="A2:M4"/>
  </mergeCells>
  <pageMargins left="0.7" right="0.7" top="0.75" bottom="0.75" header="0.3" footer="0.3"/>
  <pageSetup paperSize="5" scale="85" orientation="landscape" r:id="rId1"/>
  <headerFooter>
    <oddFooter>&amp;Ras of 31 January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2014-19</vt:lpstr>
      <vt:lpstr>2020-</vt:lpstr>
      <vt:lpstr>'2014-19'!Print_Area</vt:lpstr>
      <vt:lpstr>'2020-'!Print_Area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Corio</dc:creator>
  <cp:lastModifiedBy>Joe Corio</cp:lastModifiedBy>
  <cp:lastPrinted>2019-08-28T00:26:16Z</cp:lastPrinted>
  <dcterms:created xsi:type="dcterms:W3CDTF">2019-08-14T01:26:53Z</dcterms:created>
  <dcterms:modified xsi:type="dcterms:W3CDTF">2024-01-13T18:27:55Z</dcterms:modified>
</cp:coreProperties>
</file>